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AA denta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P13" i="1"/>
  <c r="S14"/>
  <c r="R14"/>
  <c r="Q14"/>
  <c r="T14" s="1"/>
  <c r="O14"/>
  <c r="I14"/>
  <c r="H14"/>
  <c r="G14"/>
  <c r="F14"/>
  <c r="E14"/>
  <c r="D14"/>
  <c r="T13"/>
  <c r="M13"/>
  <c r="U13" s="1"/>
  <c r="K13"/>
  <c r="L13" s="1"/>
  <c r="T12"/>
  <c r="P12"/>
  <c r="U12" s="1"/>
  <c r="M12"/>
  <c r="J12"/>
  <c r="K12" s="1"/>
  <c r="L12" s="1"/>
  <c r="V12" s="1"/>
  <c r="T11"/>
  <c r="P11"/>
  <c r="U11" s="1"/>
  <c r="M11"/>
  <c r="J11"/>
  <c r="K11" s="1"/>
  <c r="L11" s="1"/>
  <c r="V11" s="1"/>
  <c r="T10"/>
  <c r="P10"/>
  <c r="U10" s="1"/>
  <c r="N10"/>
  <c r="N14" s="1"/>
  <c r="M10"/>
  <c r="M14" s="1"/>
  <c r="K10"/>
  <c r="L10" s="1"/>
  <c r="V10" s="1"/>
  <c r="J10"/>
  <c r="J14" s="1"/>
  <c r="P14" l="1"/>
  <c r="V13"/>
  <c r="K14"/>
  <c r="L14" s="1"/>
</calcChain>
</file>

<file path=xl/sharedStrings.xml><?xml version="1.0" encoding="utf-8"?>
<sst xmlns="http://schemas.openxmlformats.org/spreadsheetml/2006/main" count="33" uniqueCount="33">
  <si>
    <t>ACTE ADITIONALE PENTRU RADIOGRAFII DENTARE LA CONTRACTELE  DE MEDICINA DENTARA</t>
  </si>
  <si>
    <t>24.08.2023- VALORI RAD DENTARA DUPA REGULARIZARE IULIE 2023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</si>
  <si>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</si>
  <si>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</si>
  <si>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</si>
  <si>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</si>
  <si>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</si>
  <si>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</si>
  <si>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</si>
  <si>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</si>
  <si>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</si>
  <si>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</si>
  <si>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</si>
  <si>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</si>
  <si>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</si>
  <si>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</si>
  <si>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</si>
  <si>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</si>
  <si>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</si>
  <si>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</si>
  <si>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</si>
  <si>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</si>
  <si>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</si>
  <si>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</si>
  <si>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</si>
  <si>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SC MULTIDENT SRL</t>
  </si>
  <si>
    <t>D0121</t>
  </si>
  <si>
    <t xml:space="preserve">CMI DR. PETCU DANIEL BOGDAN </t>
  </si>
  <si>
    <t>D0213</t>
  </si>
  <si>
    <t>SC DOCTOR SMILE SRL</t>
  </si>
  <si>
    <t>D0264</t>
  </si>
  <si>
    <t>3D DENTAL SRL</t>
  </si>
  <si>
    <t>TOTAL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</si>
</sst>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2" fillId="0" borderId="0" xfId="2" applyFill="1"/>
    <xf numFmtId="0" fontId="2" fillId="2" borderId="0" xfId="2" applyFill="1"/>
    <xf numFmtId="0" fontId="4" fillId="2" borderId="0" xfId="2" applyFont="1" applyFill="1" applyAlignment="1">
      <alignment horizontal="left" vertical="center"/>
    </xf>
    <xf numFmtId="0" fontId="6" fillId="2" borderId="0" xfId="3" applyFont="1" applyFill="1" applyBorder="1" applyAlignment="1"/>
    <xf numFmtId="0" fontId="5" fillId="2" borderId="0" xfId="2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4" fontId="4" fillId="2" borderId="0" xfId="4" applyNumberFormat="1" applyFont="1" applyFill="1" applyAlignment="1">
      <alignment horizontal="left" vertical="center"/>
    </xf>
    <xf numFmtId="0" fontId="6" fillId="2" borderId="0" xfId="2" applyFont="1" applyFill="1"/>
    <xf numFmtId="0" fontId="0" fillId="2" borderId="0" xfId="2" applyFont="1" applyFill="1"/>
    <xf numFmtId="0" fontId="4" fillId="2" borderId="0" xfId="3" applyFont="1" applyFill="1" applyBorder="1" applyAlignment="1">
      <alignment horizontal="left" vertical="center"/>
    </xf>
    <xf numFmtId="0" fontId="2" fillId="2" borderId="0" xfId="2" applyFont="1" applyFill="1"/>
    <xf numFmtId="164" fontId="2" fillId="2" borderId="0" xfId="1" applyNumberFormat="1" applyFont="1" applyFill="1"/>
    <xf numFmtId="0" fontId="6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8" fillId="2" borderId="1" xfId="2" applyFont="1" applyFill="1" applyBorder="1" applyAlignment="1">
      <alignment vertical="top" wrapText="1"/>
    </xf>
    <xf numFmtId="0" fontId="8" fillId="2" borderId="1" xfId="3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49" fontId="8" fillId="0" borderId="1" xfId="2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vertical="top" wrapText="1"/>
    </xf>
    <xf numFmtId="0" fontId="3" fillId="0" borderId="0" xfId="2" applyFont="1" applyFill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9" fillId="2" borderId="1" xfId="2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wrapText="1"/>
    </xf>
    <xf numFmtId="164" fontId="10" fillId="0" borderId="2" xfId="1" applyNumberFormat="1" applyFont="1" applyBorder="1" applyAlignment="1">
      <alignment vertical="top" wrapText="1"/>
    </xf>
    <xf numFmtId="164" fontId="9" fillId="2" borderId="1" xfId="5" applyFont="1" applyFill="1" applyBorder="1" applyAlignment="1">
      <alignment horizontal="center" wrapText="1"/>
    </xf>
    <xf numFmtId="164" fontId="9" fillId="2" borderId="1" xfId="5" applyFont="1" applyFill="1" applyBorder="1" applyAlignment="1">
      <alignment wrapText="1"/>
    </xf>
    <xf numFmtId="4" fontId="2" fillId="2" borderId="1" xfId="2" applyNumberFormat="1" applyFont="1" applyFill="1" applyBorder="1"/>
    <xf numFmtId="0" fontId="2" fillId="2" borderId="1" xfId="2" applyFont="1" applyFill="1" applyBorder="1"/>
    <xf numFmtId="0" fontId="2" fillId="0" borderId="0" xfId="2" applyFont="1" applyFill="1"/>
    <xf numFmtId="0" fontId="8" fillId="2" borderId="1" xfId="2" applyFont="1" applyFill="1" applyBorder="1"/>
    <xf numFmtId="0" fontId="8" fillId="2" borderId="1" xfId="3" applyFont="1" applyFill="1" applyBorder="1"/>
    <xf numFmtId="0" fontId="8" fillId="2" borderId="1" xfId="2" applyFont="1" applyFill="1" applyBorder="1" applyAlignment="1">
      <alignment wrapText="1"/>
    </xf>
    <xf numFmtId="164" fontId="8" fillId="2" borderId="1" xfId="2" applyNumberFormat="1" applyFont="1" applyFill="1" applyBorder="1"/>
    <xf numFmtId="164" fontId="2" fillId="2" borderId="0" xfId="2" applyNumberFormat="1" applyFont="1" applyFill="1"/>
    <xf numFmtId="0" fontId="2" fillId="2" borderId="0" xfId="2" applyFont="1" applyFill="1" applyBorder="1"/>
    <xf numFmtId="164" fontId="2" fillId="2" borderId="0" xfId="1" applyNumberFormat="1" applyFont="1" applyFill="1" applyBorder="1"/>
    <xf numFmtId="0" fontId="2" fillId="0" borderId="0" xfId="2" applyFont="1" applyFill="1" applyBorder="1"/>
    <xf numFmtId="0" fontId="11" fillId="2" borderId="0" xfId="2" applyFont="1" applyFill="1" applyBorder="1"/>
    <xf numFmtId="164" fontId="11" fillId="2" borderId="0" xfId="1" applyNumberFormat="1" applyFont="1" applyFill="1" applyBorder="1"/>
    <xf numFmtId="0" fontId="11" fillId="0" borderId="0" xfId="2" applyFont="1" applyFill="1" applyBorder="1"/>
    <xf numFmtId="164" fontId="2" fillId="2" borderId="0" xfId="6" applyFont="1" applyFill="1" applyBorder="1"/>
    <xf numFmtId="164" fontId="2" fillId="0" borderId="0" xfId="6" applyFont="1" applyFill="1" applyBorder="1"/>
    <xf numFmtId="164" fontId="6" fillId="2" borderId="0" xfId="1" applyNumberFormat="1" applyFont="1" applyFill="1"/>
    <xf numFmtId="0" fontId="6" fillId="0" borderId="0" xfId="2" applyFont="1" applyFill="1"/>
    <xf numFmtId="0" fontId="2" fillId="2" borderId="0" xfId="3" applyFill="1"/>
    <xf numFmtId="0" fontId="0" fillId="2" borderId="0" xfId="3" applyFont="1" applyFill="1"/>
  </cellXfs>
  <cellStyles count="7">
    <cellStyle name="Comma" xfId="1" builtinId="3"/>
    <cellStyle name="Comma 10 2" xfId="6"/>
    <cellStyle name="Comma 16" xfId="5"/>
    <cellStyle name="Normal" xfId="0" builtinId="0"/>
    <cellStyle name="Normal 10 2" xfId="2"/>
    <cellStyle name="Normal 2 2 3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.08.2023%20-%20valori%20contracte%20paraclinic%20dupa%20regularizare%20Iul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la 31.07"/>
      <sheetName val="NECONSUMAT iulie 2023"/>
      <sheetName val="consum mediu "/>
      <sheetName val="sume redistribuite"/>
      <sheetName val="ALOCARE REG"/>
      <sheetName val="ALOCARE PARA Iulie in Aug 2023"/>
      <sheetName val="TOTAL PARA"/>
      <sheetName val="Rad.Dent.Aloc iulie 2023"/>
      <sheetName val="consum mediu RAD DENT  "/>
      <sheetName val="neconsumat rad dent Iulie 2023"/>
      <sheetName val="val max contr denta"/>
      <sheetName val="redistribuite denta"/>
      <sheetName val="lucru alocare reg Denta"/>
      <sheetName val="alocare reg "/>
      <sheetName val="TOTAL RADIOLOGIE DENTARA"/>
      <sheetName val="DISPOBINIL DIN NE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59381.66</v>
          </cell>
        </row>
        <row r="10">
          <cell r="E10">
            <v>6632.16</v>
          </cell>
        </row>
        <row r="11">
          <cell r="E11">
            <v>23789.26</v>
          </cell>
        </row>
        <row r="12">
          <cell r="E12">
            <v>20.22</v>
          </cell>
        </row>
      </sheetData>
      <sheetData sheetId="10"/>
      <sheetData sheetId="11"/>
      <sheetData sheetId="12">
        <row r="7">
          <cell r="L7">
            <v>81907.570000000007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workbookViewId="0">
      <selection activeCell="P13" sqref="P13"/>
    </sheetView>
  </sheetViews>
  <sheetFormatPr defaultRowHeight="12.75"/>
  <cols>
    <col min="1" max="1" width="7.7109375" style="6" customWidth="1"/>
    <col min="2" max="2" width="12.85546875" style="50" bestFit="1" customWidth="1"/>
    <col min="3" max="3" width="28.85546875" style="50" customWidth="1"/>
    <col min="4" max="4" width="14.140625" style="6" customWidth="1"/>
    <col min="5" max="5" width="14.42578125" style="6" customWidth="1"/>
    <col min="6" max="6" width="11.42578125" style="6" customWidth="1"/>
    <col min="7" max="7" width="14.85546875" style="6" customWidth="1"/>
    <col min="8" max="8" width="15.7109375" style="15" customWidth="1"/>
    <col min="9" max="9" width="14" style="15" customWidth="1"/>
    <col min="10" max="10" width="13.140625" style="15" customWidth="1"/>
    <col min="11" max="12" width="15.7109375" style="15" customWidth="1"/>
    <col min="13" max="13" width="14.5703125" style="15" customWidth="1"/>
    <col min="14" max="17" width="15.7109375" style="15" customWidth="1"/>
    <col min="18" max="19" width="15.7109375" style="16" customWidth="1"/>
    <col min="20" max="22" width="15.7109375" style="15" customWidth="1"/>
    <col min="23" max="23" width="19.42578125" style="5" customWidth="1"/>
    <col min="24" max="24" width="19.7109375" style="5" customWidth="1"/>
    <col min="25" max="27" width="19.7109375" style="6" customWidth="1"/>
    <col min="28" max="28" width="14.28515625" style="6" hidden="1" customWidth="1"/>
    <col min="29" max="29" width="15.140625" style="6" hidden="1" customWidth="1"/>
    <col min="30" max="16384" width="9.140625" style="6"/>
  </cols>
  <sheetData>
    <row r="2" spans="1:24" ht="16.5">
      <c r="A2" s="1"/>
      <c r="B2" s="1"/>
      <c r="C2" s="2" t="s">
        <v>0</v>
      </c>
      <c r="D2" s="3"/>
      <c r="E2" s="3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6.5">
      <c r="A3" s="1"/>
      <c r="B3" s="1"/>
      <c r="C3" s="7"/>
      <c r="D3" s="3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5" customHeight="1">
      <c r="A4" s="8"/>
      <c r="B4" s="8"/>
      <c r="C4" s="9"/>
      <c r="D4" s="10"/>
      <c r="E4" s="11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4" ht="16.5">
      <c r="A5" s="12"/>
      <c r="B5" s="13"/>
      <c r="C5" s="9"/>
      <c r="D5" s="14" t="s">
        <v>1</v>
      </c>
      <c r="E5" s="2"/>
      <c r="F5" s="9"/>
      <c r="G5" s="9"/>
      <c r="H5" s="9"/>
    </row>
    <row r="6" spans="1:24" ht="15">
      <c r="A6" s="12"/>
      <c r="B6" s="13"/>
      <c r="C6" s="17"/>
    </row>
    <row r="7" spans="1:24" ht="15">
      <c r="A7" s="12"/>
      <c r="B7" s="13"/>
      <c r="C7" s="17"/>
    </row>
    <row r="8" spans="1:24" ht="15">
      <c r="A8" s="18"/>
      <c r="B8" s="17"/>
      <c r="C8" s="19"/>
    </row>
    <row r="9" spans="1:24" s="26" customFormat="1" ht="30">
      <c r="A9" s="20" t="s">
        <v>2</v>
      </c>
      <c r="B9" s="21" t="s">
        <v>3</v>
      </c>
      <c r="C9" s="21" t="s">
        <v>4</v>
      </c>
      <c r="D9" s="22" t="s">
        <v>5</v>
      </c>
      <c r="E9" s="22" t="s">
        <v>6</v>
      </c>
      <c r="F9" s="22" t="s">
        <v>7</v>
      </c>
      <c r="G9" s="20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22" t="s">
        <v>13</v>
      </c>
      <c r="M9" s="22" t="s">
        <v>14</v>
      </c>
      <c r="N9" s="23" t="s">
        <v>15</v>
      </c>
      <c r="O9" s="22" t="s">
        <v>16</v>
      </c>
      <c r="P9" s="22" t="s">
        <v>17</v>
      </c>
      <c r="Q9" s="20" t="s">
        <v>18</v>
      </c>
      <c r="R9" s="24" t="s">
        <v>19</v>
      </c>
      <c r="S9" s="24" t="s">
        <v>20</v>
      </c>
      <c r="T9" s="20" t="s">
        <v>21</v>
      </c>
      <c r="U9" s="20" t="s">
        <v>22</v>
      </c>
      <c r="V9" s="20" t="s">
        <v>23</v>
      </c>
      <c r="W9" s="25"/>
      <c r="X9" s="25"/>
    </row>
    <row r="10" spans="1:24" s="15" customFormat="1" ht="14.25">
      <c r="A10" s="27">
        <v>1</v>
      </c>
      <c r="B10" s="28" t="s">
        <v>24</v>
      </c>
      <c r="C10" s="29" t="s">
        <v>25</v>
      </c>
      <c r="D10" s="30">
        <v>64275</v>
      </c>
      <c r="E10" s="30">
        <v>64215</v>
      </c>
      <c r="F10" s="30">
        <v>64035</v>
      </c>
      <c r="G10" s="31">
        <v>192525</v>
      </c>
      <c r="H10" s="30">
        <v>64020</v>
      </c>
      <c r="I10" s="30">
        <v>63060</v>
      </c>
      <c r="J10" s="30">
        <f>'[1]neconsumat rad dent Iulie 2023'!E9</f>
        <v>59381.66</v>
      </c>
      <c r="K10" s="31">
        <f>H10+I10+J10</f>
        <v>186461.66</v>
      </c>
      <c r="L10" s="31">
        <f>G10+K10</f>
        <v>378986.66000000003</v>
      </c>
      <c r="M10" s="31">
        <f>'[1]neconsumat rad dent Iulie 2023'!E9</f>
        <v>59381.66</v>
      </c>
      <c r="N10" s="31">
        <f>'[1]lucru alocare reg Denta'!L7</f>
        <v>81907.570000000007</v>
      </c>
      <c r="O10" s="32">
        <v>59399.24</v>
      </c>
      <c r="P10" s="31">
        <f>M10+N10+O10</f>
        <v>200688.47</v>
      </c>
      <c r="Q10" s="32">
        <v>59399.24</v>
      </c>
      <c r="R10" s="33">
        <v>44549.120000000003</v>
      </c>
      <c r="S10" s="32">
        <v>14849.7</v>
      </c>
      <c r="T10" s="31">
        <f>Q10+R10+S10</f>
        <v>118798.06</v>
      </c>
      <c r="U10" s="31">
        <f>P10+T10</f>
        <v>319486.53000000003</v>
      </c>
      <c r="V10" s="31">
        <f>L10+U10</f>
        <v>698473.19000000006</v>
      </c>
      <c r="W10" s="34"/>
      <c r="X10" s="34"/>
    </row>
    <row r="11" spans="1:24" s="15" customFormat="1" ht="28.5">
      <c r="A11" s="27">
        <v>2</v>
      </c>
      <c r="B11" s="28" t="s">
        <v>26</v>
      </c>
      <c r="C11" s="29" t="s">
        <v>27</v>
      </c>
      <c r="D11" s="30">
        <v>16950</v>
      </c>
      <c r="E11" s="30">
        <v>16995</v>
      </c>
      <c r="F11" s="30">
        <v>25650</v>
      </c>
      <c r="G11" s="31">
        <v>59595</v>
      </c>
      <c r="H11" s="30">
        <v>16395</v>
      </c>
      <c r="I11" s="30">
        <v>16995</v>
      </c>
      <c r="J11" s="30">
        <f>'[1]neconsumat rad dent Iulie 2023'!E10</f>
        <v>6632.16</v>
      </c>
      <c r="K11" s="31">
        <f t="shared" ref="K11:K13" si="0">H11+I11+J11</f>
        <v>40022.160000000003</v>
      </c>
      <c r="L11" s="31">
        <f t="shared" ref="L11:L13" si="1">G11+K11</f>
        <v>99617.16</v>
      </c>
      <c r="M11" s="31">
        <f>'[1]neconsumat rad dent Iulie 2023'!E10</f>
        <v>6632.16</v>
      </c>
      <c r="N11" s="31">
        <v>13253.06</v>
      </c>
      <c r="O11" s="32">
        <v>13253.0568550107</v>
      </c>
      <c r="P11" s="31">
        <f t="shared" ref="P11:P13" si="2">M11+N11+O11</f>
        <v>33138.276855010699</v>
      </c>
      <c r="Q11" s="32">
        <v>13253.0568550107</v>
      </c>
      <c r="R11" s="33">
        <v>9939.7199999999993</v>
      </c>
      <c r="S11" s="33">
        <v>3313.24</v>
      </c>
      <c r="T11" s="31">
        <f t="shared" ref="T11:T13" si="3">Q11+R11+S11</f>
        <v>26506.016855010697</v>
      </c>
      <c r="U11" s="31">
        <f t="shared" ref="U11:U13" si="4">P11+T11</f>
        <v>59644.293710021397</v>
      </c>
      <c r="V11" s="31">
        <f t="shared" ref="V11:V13" si="5">L11+U11</f>
        <v>159261.45371002139</v>
      </c>
      <c r="W11" s="34"/>
      <c r="X11" s="34"/>
    </row>
    <row r="12" spans="1:24" s="15" customFormat="1" ht="14.25">
      <c r="A12" s="27">
        <v>3</v>
      </c>
      <c r="B12" s="28" t="s">
        <v>28</v>
      </c>
      <c r="C12" s="29" t="s">
        <v>29</v>
      </c>
      <c r="D12" s="30">
        <v>5940</v>
      </c>
      <c r="E12" s="30">
        <v>5775</v>
      </c>
      <c r="F12" s="30">
        <v>5400</v>
      </c>
      <c r="G12" s="31">
        <v>17115</v>
      </c>
      <c r="H12" s="30">
        <v>2340</v>
      </c>
      <c r="I12" s="30">
        <v>3720</v>
      </c>
      <c r="J12" s="30">
        <f>'[1]neconsumat rad dent Iulie 2023'!E11</f>
        <v>23789.26</v>
      </c>
      <c r="K12" s="31">
        <f t="shared" si="0"/>
        <v>29849.26</v>
      </c>
      <c r="L12" s="31">
        <f t="shared" si="1"/>
        <v>46964.259999999995</v>
      </c>
      <c r="M12" s="31">
        <f>'[1]neconsumat rad dent Iulie 2023'!E11</f>
        <v>23789.26</v>
      </c>
      <c r="N12" s="31">
        <v>27224.65</v>
      </c>
      <c r="O12" s="32">
        <v>27224.6529371002</v>
      </c>
      <c r="P12" s="31">
        <f t="shared" si="2"/>
        <v>78238.5629371002</v>
      </c>
      <c r="Q12" s="32">
        <v>27224.6529371002</v>
      </c>
      <c r="R12" s="33">
        <v>20418.349999999999</v>
      </c>
      <c r="S12" s="33">
        <v>6806.12</v>
      </c>
      <c r="T12" s="31">
        <f t="shared" si="3"/>
        <v>54449.122937100205</v>
      </c>
      <c r="U12" s="31">
        <f t="shared" si="4"/>
        <v>132687.6858742004</v>
      </c>
      <c r="V12" s="31">
        <f t="shared" si="5"/>
        <v>179651.94587420038</v>
      </c>
      <c r="W12" s="34"/>
      <c r="X12" s="34"/>
    </row>
    <row r="13" spans="1:24" s="15" customFormat="1" ht="14.25">
      <c r="A13" s="27">
        <v>4</v>
      </c>
      <c r="B13" s="28" t="s">
        <v>30</v>
      </c>
      <c r="C13" s="29" t="s">
        <v>31</v>
      </c>
      <c r="D13" s="30"/>
      <c r="E13" s="30"/>
      <c r="F13" s="30"/>
      <c r="G13" s="31"/>
      <c r="H13" s="30"/>
      <c r="I13" s="30"/>
      <c r="J13" s="30"/>
      <c r="K13" s="31">
        <f t="shared" si="0"/>
        <v>0</v>
      </c>
      <c r="L13" s="31">
        <f t="shared" si="1"/>
        <v>0</v>
      </c>
      <c r="M13" s="31">
        <f>'[1]neconsumat rad dent Iulie 2023'!E12</f>
        <v>20.22</v>
      </c>
      <c r="N13" s="31">
        <v>12454.68</v>
      </c>
      <c r="O13" s="32">
        <v>12454.68</v>
      </c>
      <c r="P13" s="31">
        <f>M13+N13+O13</f>
        <v>24929.58</v>
      </c>
      <c r="Q13" s="32">
        <v>12454.68</v>
      </c>
      <c r="R13" s="33">
        <v>9340.94</v>
      </c>
      <c r="S13" s="33">
        <v>3113.65</v>
      </c>
      <c r="T13" s="31">
        <f t="shared" si="3"/>
        <v>24909.270000000004</v>
      </c>
      <c r="U13" s="31">
        <f t="shared" si="4"/>
        <v>49838.850000000006</v>
      </c>
      <c r="V13" s="31">
        <f t="shared" si="5"/>
        <v>49838.850000000006</v>
      </c>
      <c r="W13" s="34"/>
      <c r="X13" s="34"/>
    </row>
    <row r="14" spans="1:24" ht="15">
      <c r="A14" s="35"/>
      <c r="B14" s="36"/>
      <c r="C14" s="37" t="s">
        <v>32</v>
      </c>
      <c r="D14" s="38">
        <f>SUM(D10:D13)</f>
        <v>87165</v>
      </c>
      <c r="E14" s="38">
        <f t="shared" ref="E14:J14" si="6">SUM(E10:E13)</f>
        <v>86985</v>
      </c>
      <c r="F14" s="38">
        <f t="shared" si="6"/>
        <v>95085</v>
      </c>
      <c r="G14" s="38">
        <f t="shared" si="6"/>
        <v>269235</v>
      </c>
      <c r="H14" s="38">
        <f t="shared" si="6"/>
        <v>82755</v>
      </c>
      <c r="I14" s="38">
        <f t="shared" si="6"/>
        <v>83775</v>
      </c>
      <c r="J14" s="38">
        <f t="shared" si="6"/>
        <v>89803.08</v>
      </c>
      <c r="K14" s="38">
        <f>SUM(H14:J14)</f>
        <v>256333.08000000002</v>
      </c>
      <c r="L14" s="38">
        <f>G14+K14</f>
        <v>525568.08000000007</v>
      </c>
      <c r="M14" s="38">
        <f>SUM(M10:M13)</f>
        <v>89823.3</v>
      </c>
      <c r="N14" s="38">
        <f>SUM(N10:N13)</f>
        <v>134839.96</v>
      </c>
      <c r="O14" s="38">
        <f>SUM(O10:O13)</f>
        <v>112331.62979211091</v>
      </c>
      <c r="P14" s="38">
        <f>M14+N14+O14</f>
        <v>336994.88979211089</v>
      </c>
      <c r="Q14" s="38">
        <f>SUM(Q10:Q13)</f>
        <v>112331.62979211091</v>
      </c>
      <c r="R14" s="38">
        <f>SUM(R10:R13)</f>
        <v>84248.13</v>
      </c>
      <c r="S14" s="38">
        <f>SUM(S10:S13)</f>
        <v>28082.710000000003</v>
      </c>
      <c r="T14" s="38">
        <f>Q14+R14+S14</f>
        <v>224662.4697921109</v>
      </c>
      <c r="U14" s="38">
        <v>561657.37</v>
      </c>
      <c r="V14" s="38">
        <v>1107490.25</v>
      </c>
    </row>
    <row r="15" spans="1:24">
      <c r="B15" s="6"/>
      <c r="C15" s="6"/>
      <c r="M15" s="39"/>
    </row>
    <row r="16" spans="1:24">
      <c r="A16" s="40"/>
      <c r="B16" s="40"/>
      <c r="C16" s="40"/>
      <c r="K16" s="40"/>
      <c r="L16" s="40"/>
      <c r="U16" s="40"/>
      <c r="V16" s="40"/>
    </row>
    <row r="17" spans="1:24" s="40" customFormat="1">
      <c r="D17" s="6"/>
      <c r="E17" s="6"/>
      <c r="F17" s="6"/>
      <c r="G17" s="6"/>
      <c r="H17" s="15"/>
      <c r="R17" s="41"/>
      <c r="S17" s="41"/>
      <c r="W17" s="42"/>
      <c r="X17" s="42"/>
    </row>
    <row r="18" spans="1:24" s="43" customFormat="1" ht="15">
      <c r="A18" s="6"/>
      <c r="B18" s="6"/>
      <c r="C18" s="6"/>
      <c r="D18" s="40"/>
      <c r="E18" s="40"/>
      <c r="F18" s="40"/>
      <c r="G18" s="40"/>
      <c r="H18" s="40"/>
      <c r="K18" s="15"/>
      <c r="L18" s="15"/>
      <c r="R18" s="44"/>
      <c r="S18" s="44"/>
      <c r="U18" s="15"/>
      <c r="V18" s="15"/>
      <c r="W18" s="45"/>
      <c r="X18" s="45"/>
    </row>
    <row r="19" spans="1:24" s="40" customFormat="1">
      <c r="A19" s="6"/>
      <c r="B19" s="6"/>
      <c r="C19" s="6"/>
      <c r="K19" s="15"/>
      <c r="L19" s="15"/>
      <c r="R19" s="41"/>
      <c r="S19" s="41"/>
      <c r="U19" s="15"/>
      <c r="V19" s="15"/>
      <c r="W19" s="42"/>
      <c r="X19" s="42"/>
    </row>
    <row r="20" spans="1:24" s="46" customFormat="1">
      <c r="A20" s="6"/>
      <c r="B20" s="6"/>
      <c r="C20" s="6"/>
      <c r="D20" s="40"/>
      <c r="E20" s="40"/>
      <c r="F20" s="40"/>
      <c r="G20" s="40"/>
      <c r="H20" s="40"/>
      <c r="K20" s="15"/>
      <c r="L20" s="15"/>
      <c r="R20" s="41"/>
      <c r="S20" s="41"/>
      <c r="U20" s="15"/>
      <c r="V20" s="15"/>
      <c r="W20" s="47"/>
      <c r="X20" s="47"/>
    </row>
    <row r="21" spans="1:24" s="12" customFormat="1" ht="15">
      <c r="A21" s="6"/>
      <c r="B21" s="6"/>
      <c r="C21" s="6"/>
      <c r="D21" s="6"/>
      <c r="E21" s="6"/>
      <c r="F21" s="6"/>
      <c r="G21" s="6"/>
      <c r="H21" s="43"/>
      <c r="K21" s="15"/>
      <c r="L21" s="15"/>
      <c r="R21" s="48"/>
      <c r="S21" s="48"/>
      <c r="U21" s="15"/>
      <c r="V21" s="15"/>
      <c r="W21" s="49"/>
      <c r="X21" s="49"/>
    </row>
    <row r="22" spans="1:24">
      <c r="B22" s="6"/>
      <c r="C22" s="6"/>
      <c r="H22" s="40"/>
      <c r="R22" s="16">
        <v>1107490.25</v>
      </c>
    </row>
    <row r="23" spans="1:24">
      <c r="H23" s="46"/>
    </row>
    <row r="24" spans="1:24">
      <c r="H24" s="12"/>
    </row>
    <row r="25" spans="1:24" ht="15">
      <c r="C25" s="51"/>
    </row>
    <row r="26" spans="1:24">
      <c r="H26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AA denta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dcterms:created xsi:type="dcterms:W3CDTF">2023-08-25T15:08:57Z</dcterms:created>
  <dcterms:modified xsi:type="dcterms:W3CDTF">2023-08-25T15:10:58Z</dcterms:modified>
</cp:coreProperties>
</file>